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75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<sst xmlns="http://schemas.openxmlformats.org/spreadsheetml/2006/main" count="41" uniqueCount="38">
  <si>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业 务 活 动 表</t>
  </si>
  <si>
    <t>会民非02表</t>
  </si>
  <si>
    <t>编制单位：昆山市融合慈善基金会</t>
  </si>
  <si>
    <t xml:space="preserve"> </t>
  </si>
  <si>
    <t>单位：元</t>
  </si>
  <si>
    <t>项   目</t>
  </si>
  <si>
    <t>行次</t>
  </si>
  <si>
    <t>上年累计数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</si>
  <si>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</si>
  <si>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</si>
  <si>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</si>
  <si>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</si>
  <si>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</si>
  <si>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</si>
  <si>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</si>
  <si>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</si>
  <si>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</si>
  <si>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</si>
  <si>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</si>
  <si>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</si>
  <si>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</si>
  <si>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</si>
  <si>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</si>
  <si>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其中：助学金支出</t>
  </si>
  <si>
    <t xml:space="preserve">      急难救助支出</t>
  </si>
  <si>
    <t xml:space="preserve">      赈灾支出</t>
  </si>
  <si>
    <t>妇慈会慈善支出</t>
  </si>
  <si>
    <t xml:space="preserve">      投资活动支出</t>
  </si>
  <si>
    <t xml:space="preserve">      其他慈善项目支出</t>
  </si>
  <si>
    <t>（二）管理费用</t>
  </si>
  <si>
    <t>其中：工作人员工资福利
支出</t>
  </si>
  <si>
    <t xml:space="preserve">      行政办公支出</t>
  </si>
  <si>
    <t xml:space="preserve">      其他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</si>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</sst>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</numFmts>
  <fonts count="43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5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43" fontId="0" fillId="0" borderId="9" xfId="22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3" fontId="0" fillId="0" borderId="9" xfId="22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0" fillId="0" borderId="9" xfId="22" applyNumberFormat="1" applyFont="1" applyFill="1" applyBorder="1" applyAlignment="1">
      <alignment vertical="center"/>
    </xf>
    <xf numFmtId="176" fontId="0" fillId="0" borderId="9" xfId="22" applyNumberFormat="1" applyFont="1" applyBorder="1" applyAlignment="1">
      <alignment vertical="center"/>
    </xf>
    <xf numFmtId="176" fontId="0" fillId="0" borderId="9" xfId="22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22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3" fontId="0" fillId="0" borderId="0" xfId="22" applyFont="1" applyFill="1" applyAlignment="1">
      <alignment vertical="center"/>
    </xf>
    <xf numFmtId="43" fontId="0" fillId="0" borderId="0" xfId="22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9">
      <selection activeCell="F20" sqref="F20"/>
    </sheetView>
  </sheetViews>
  <sheetFormatPr defaultColWidth="8.75390625" defaultRowHeight="14.25"/>
  <cols>
    <col min="1" max="1" width="22.75390625" style="1" customWidth="1"/>
    <col min="2" max="2" width="3.00390625" style="3" customWidth="1"/>
    <col min="3" max="3" width="15.875" style="4" customWidth="1"/>
    <col min="4" max="4" width="1.25" style="1" hidden="1" customWidth="1"/>
    <col min="5" max="5" width="15.875" style="5" customWidth="1"/>
    <col min="6" max="6" width="17.25390625" style="4" customWidth="1"/>
    <col min="7" max="7" width="11.375" style="6" customWidth="1"/>
    <col min="8" max="8" width="17.25390625" style="7" customWidth="1"/>
    <col min="9" max="16384" width="8.75390625" style="1" customWidth="1"/>
  </cols>
  <sheetData>
    <row r="1" spans="1:8" s="1" customFormat="1" ht="24" customHeight="1">
      <c r="A1" s="8" t="s">
        <v>0</v>
      </c>
      <c r="B1" s="8"/>
      <c r="C1" s="8"/>
      <c r="D1" s="8"/>
      <c r="E1" s="8"/>
      <c r="F1" s="8"/>
      <c r="G1" s="9"/>
      <c r="H1" s="10"/>
    </row>
    <row r="2" spans="1:8" s="1" customFormat="1" ht="22.5" customHeight="1">
      <c r="A2" s="11"/>
      <c r="B2" s="11"/>
      <c r="C2" s="11"/>
      <c r="D2" s="12">
        <v>43190</v>
      </c>
      <c r="E2" s="12"/>
      <c r="F2" s="11"/>
      <c r="G2" s="13"/>
      <c r="H2" s="14" t="s">
        <v>1</v>
      </c>
    </row>
    <row r="3" spans="1:8" s="1" customFormat="1" ht="18" customHeight="1">
      <c r="A3" s="1" t="s">
        <v>2</v>
      </c>
      <c r="B3" s="3"/>
      <c r="C3" s="4"/>
      <c r="D3" s="1" t="s">
        <v>3</v>
      </c>
      <c r="E3" s="5"/>
      <c r="F3" s="4"/>
      <c r="G3" s="6"/>
      <c r="H3" s="14" t="s">
        <v>4</v>
      </c>
    </row>
    <row r="4" spans="1:8" s="1" customFormat="1" ht="18" customHeight="1">
      <c r="A4" s="15" t="s">
        <v>5</v>
      </c>
      <c r="B4" s="15" t="s">
        <v>6</v>
      </c>
      <c r="C4" s="16" t="s">
        <v>7</v>
      </c>
      <c r="D4" s="15"/>
      <c r="E4" s="17"/>
      <c r="F4" s="16" t="s">
        <v>8</v>
      </c>
      <c r="G4" s="18"/>
      <c r="H4" s="19"/>
    </row>
    <row r="5" spans="1:8" s="1" customFormat="1" ht="12" customHeight="1">
      <c r="A5" s="15"/>
      <c r="B5" s="15"/>
      <c r="C5" s="20" t="s">
        <v>9</v>
      </c>
      <c r="D5" s="21" t="s">
        <v>10</v>
      </c>
      <c r="E5" s="20" t="s">
        <v>11</v>
      </c>
      <c r="F5" s="20" t="s">
        <v>9</v>
      </c>
      <c r="G5" s="22" t="s">
        <v>10</v>
      </c>
      <c r="H5" s="23" t="s">
        <v>11</v>
      </c>
    </row>
    <row r="6" spans="1:8" s="1" customFormat="1" ht="18" customHeight="1">
      <c r="A6" s="24" t="s">
        <v>12</v>
      </c>
      <c r="B6" s="21">
        <v>1</v>
      </c>
      <c r="C6" s="25"/>
      <c r="D6" s="24"/>
      <c r="E6" s="24"/>
      <c r="F6" s="25"/>
      <c r="G6" s="26"/>
      <c r="H6" s="27"/>
    </row>
    <row r="7" spans="1:8" s="1" customFormat="1" ht="18" customHeight="1">
      <c r="A7" s="24" t="s">
        <v>13</v>
      </c>
      <c r="B7" s="21">
        <v>2</v>
      </c>
      <c r="C7" s="25">
        <v>100</v>
      </c>
      <c r="D7" s="24"/>
      <c r="E7" s="25">
        <v>100</v>
      </c>
      <c r="F7" s="25"/>
      <c r="G7" s="26">
        <v>76000</v>
      </c>
      <c r="H7" s="27">
        <f aca="true" t="shared" si="0" ref="H7:H14">F7+G7</f>
        <v>76000</v>
      </c>
    </row>
    <row r="8" spans="1:8" s="1" customFormat="1" ht="18" customHeight="1">
      <c r="A8" s="24" t="s">
        <v>14</v>
      </c>
      <c r="B8" s="21">
        <v>3</v>
      </c>
      <c r="C8" s="25"/>
      <c r="D8" s="24"/>
      <c r="E8" s="25">
        <v>0</v>
      </c>
      <c r="F8" s="25"/>
      <c r="G8" s="26"/>
      <c r="H8" s="27">
        <f t="shared" si="0"/>
        <v>0</v>
      </c>
    </row>
    <row r="9" spans="1:8" s="1" customFormat="1" ht="18" customHeight="1">
      <c r="A9" s="24" t="s">
        <v>15</v>
      </c>
      <c r="B9" s="21">
        <v>4</v>
      </c>
      <c r="C9" s="25"/>
      <c r="D9" s="24"/>
      <c r="E9" s="25">
        <v>0</v>
      </c>
      <c r="F9" s="25"/>
      <c r="G9" s="26"/>
      <c r="H9" s="27">
        <f t="shared" si="0"/>
        <v>0</v>
      </c>
    </row>
    <row r="10" spans="1:8" s="1" customFormat="1" ht="18" customHeight="1">
      <c r="A10" s="24" t="s">
        <v>16</v>
      </c>
      <c r="B10" s="21">
        <v>5</v>
      </c>
      <c r="C10" s="25"/>
      <c r="D10" s="24"/>
      <c r="E10" s="25">
        <v>0</v>
      </c>
      <c r="F10" s="25"/>
      <c r="G10" s="26"/>
      <c r="H10" s="27">
        <f t="shared" si="0"/>
        <v>0</v>
      </c>
    </row>
    <row r="11" spans="1:8" s="1" customFormat="1" ht="18" customHeight="1">
      <c r="A11" s="24" t="s">
        <v>17</v>
      </c>
      <c r="B11" s="21">
        <v>6</v>
      </c>
      <c r="C11" s="25"/>
      <c r="D11" s="24"/>
      <c r="E11" s="25">
        <v>0</v>
      </c>
      <c r="F11" s="25"/>
      <c r="G11" s="26"/>
      <c r="H11" s="27">
        <f t="shared" si="0"/>
        <v>0</v>
      </c>
    </row>
    <row r="12" spans="1:8" s="1" customFormat="1" ht="18" customHeight="1">
      <c r="A12" s="24" t="s">
        <v>18</v>
      </c>
      <c r="B12" s="21">
        <v>7</v>
      </c>
      <c r="C12" s="25">
        <v>7943.46</v>
      </c>
      <c r="D12" s="24"/>
      <c r="E12" s="25">
        <v>7943.46</v>
      </c>
      <c r="F12" s="25">
        <f>10210.37+3857.34</f>
        <v>14067.710000000001</v>
      </c>
      <c r="G12" s="26"/>
      <c r="H12" s="27">
        <f t="shared" si="0"/>
        <v>14067.710000000001</v>
      </c>
    </row>
    <row r="13" spans="1:8" s="1" customFormat="1" ht="18" customHeight="1">
      <c r="A13" s="24" t="s">
        <v>19</v>
      </c>
      <c r="B13" s="21">
        <v>8</v>
      </c>
      <c r="C13" s="25">
        <v>77160.47</v>
      </c>
      <c r="D13" s="24"/>
      <c r="E13" s="25">
        <v>77160.47</v>
      </c>
      <c r="F13" s="25">
        <f>434.32</f>
        <v>434.32</v>
      </c>
      <c r="G13" s="26"/>
      <c r="H13" s="27">
        <f t="shared" si="0"/>
        <v>434.32</v>
      </c>
    </row>
    <row r="14" spans="1:8" s="1" customFormat="1" ht="18" customHeight="1">
      <c r="A14" s="28" t="s">
        <v>20</v>
      </c>
      <c r="B14" s="21">
        <v>9</v>
      </c>
      <c r="C14" s="25">
        <f aca="true" t="shared" si="1" ref="C14:G14">SUM(C6:C13)</f>
        <v>85203.93000000001</v>
      </c>
      <c r="D14" s="24"/>
      <c r="E14" s="25">
        <f>C14+D14</f>
        <v>85203.93000000001</v>
      </c>
      <c r="F14" s="25">
        <f t="shared" si="1"/>
        <v>14502.03</v>
      </c>
      <c r="G14" s="25">
        <f t="shared" si="1"/>
        <v>76000</v>
      </c>
      <c r="H14" s="29">
        <f t="shared" si="0"/>
        <v>90502.03</v>
      </c>
    </row>
    <row r="15" spans="1:8" s="1" customFormat="1" ht="18" customHeight="1">
      <c r="A15" s="24" t="s">
        <v>21</v>
      </c>
      <c r="B15" s="21">
        <v>10</v>
      </c>
      <c r="C15" s="25"/>
      <c r="D15" s="24"/>
      <c r="E15" s="25"/>
      <c r="F15" s="25"/>
      <c r="G15" s="26"/>
      <c r="H15" s="29"/>
    </row>
    <row r="16" spans="1:8" s="1" customFormat="1" ht="18" customHeight="1">
      <c r="A16" s="24" t="s">
        <v>22</v>
      </c>
      <c r="B16" s="21">
        <v>11</v>
      </c>
      <c r="C16" s="25">
        <f aca="true" t="shared" si="2" ref="C16:G16">SUM(C17:C22)</f>
        <v>157791.6</v>
      </c>
      <c r="D16" s="24"/>
      <c r="E16" s="25">
        <f>C16+D16</f>
        <v>157791.6</v>
      </c>
      <c r="F16" s="25">
        <f t="shared" si="2"/>
        <v>1004000</v>
      </c>
      <c r="G16" s="30">
        <f t="shared" si="2"/>
        <v>76000</v>
      </c>
      <c r="H16" s="29">
        <f aca="true" t="shared" si="3" ref="H16:H31">F16+G16</f>
        <v>1080000</v>
      </c>
    </row>
    <row r="17" spans="1:8" s="1" customFormat="1" ht="18" customHeight="1">
      <c r="A17" s="24" t="s">
        <v>23</v>
      </c>
      <c r="B17" s="21">
        <v>12</v>
      </c>
      <c r="C17" s="25"/>
      <c r="D17" s="24"/>
      <c r="E17" s="25">
        <v>0</v>
      </c>
      <c r="F17" s="25"/>
      <c r="G17" s="26"/>
      <c r="H17" s="29">
        <f t="shared" si="3"/>
        <v>0</v>
      </c>
    </row>
    <row r="18" spans="1:8" s="1" customFormat="1" ht="18" customHeight="1">
      <c r="A18" s="24" t="s">
        <v>24</v>
      </c>
      <c r="B18" s="21">
        <v>13</v>
      </c>
      <c r="C18" s="25"/>
      <c r="D18" s="24"/>
      <c r="E18" s="25">
        <v>0</v>
      </c>
      <c r="F18" s="25">
        <v>4000</v>
      </c>
      <c r="G18" s="26"/>
      <c r="H18" s="29">
        <f t="shared" si="3"/>
        <v>4000</v>
      </c>
    </row>
    <row r="19" spans="1:8" s="1" customFormat="1" ht="18" customHeight="1">
      <c r="A19" s="24" t="s">
        <v>25</v>
      </c>
      <c r="B19" s="21">
        <v>14</v>
      </c>
      <c r="C19" s="25"/>
      <c r="D19" s="24"/>
      <c r="E19" s="25">
        <v>0</v>
      </c>
      <c r="F19" s="25">
        <v>1000000</v>
      </c>
      <c r="G19" s="26">
        <v>76000</v>
      </c>
      <c r="H19" s="29">
        <f t="shared" si="3"/>
        <v>1076000</v>
      </c>
    </row>
    <row r="20" spans="1:8" s="1" customFormat="1" ht="18" customHeight="1">
      <c r="A20" s="21" t="s">
        <v>26</v>
      </c>
      <c r="B20" s="21">
        <v>15</v>
      </c>
      <c r="C20" s="25">
        <v>7791.6</v>
      </c>
      <c r="D20" s="24"/>
      <c r="E20" s="25">
        <v>7791.6</v>
      </c>
      <c r="F20" s="25"/>
      <c r="G20" s="26"/>
      <c r="H20" s="29">
        <f t="shared" si="3"/>
        <v>0</v>
      </c>
    </row>
    <row r="21" spans="1:8" s="1" customFormat="1" ht="18" customHeight="1">
      <c r="A21" s="24" t="s">
        <v>27</v>
      </c>
      <c r="B21" s="21">
        <v>16</v>
      </c>
      <c r="C21" s="25"/>
      <c r="D21" s="24"/>
      <c r="E21" s="25">
        <v>0</v>
      </c>
      <c r="F21" s="25"/>
      <c r="G21" s="26"/>
      <c r="H21" s="29">
        <f t="shared" si="3"/>
        <v>0</v>
      </c>
    </row>
    <row r="22" spans="1:8" s="1" customFormat="1" ht="18" customHeight="1">
      <c r="A22" s="24" t="s">
        <v>28</v>
      </c>
      <c r="B22" s="21">
        <v>17</v>
      </c>
      <c r="C22" s="25">
        <v>150000</v>
      </c>
      <c r="D22" s="24"/>
      <c r="E22" s="25">
        <v>150000</v>
      </c>
      <c r="F22" s="25"/>
      <c r="G22" s="26"/>
      <c r="H22" s="29">
        <f t="shared" si="3"/>
        <v>0</v>
      </c>
    </row>
    <row r="23" spans="1:8" s="1" customFormat="1" ht="18" customHeight="1">
      <c r="A23" s="24" t="s">
        <v>29</v>
      </c>
      <c r="B23" s="21">
        <v>18</v>
      </c>
      <c r="C23" s="25">
        <f>SUM(C24:C26)</f>
        <v>16663.899999999998</v>
      </c>
      <c r="D23" s="24"/>
      <c r="E23" s="25">
        <f>C23+D23</f>
        <v>16663.899999999998</v>
      </c>
      <c r="F23" s="25">
        <f>F24+F25+F26</f>
        <v>24161.6</v>
      </c>
      <c r="G23" s="26"/>
      <c r="H23" s="31">
        <f t="shared" si="3"/>
        <v>24161.6</v>
      </c>
    </row>
    <row r="24" spans="1:8" s="1" customFormat="1" ht="18" customHeight="1">
      <c r="A24" s="32" t="s">
        <v>30</v>
      </c>
      <c r="B24" s="21">
        <v>19</v>
      </c>
      <c r="C24" s="25">
        <v>15997.8</v>
      </c>
      <c r="D24" s="24"/>
      <c r="E24" s="25">
        <v>15997.8</v>
      </c>
      <c r="F24" s="25">
        <f>10504.1+5713.7+5698.7</f>
        <v>21916.5</v>
      </c>
      <c r="G24" s="26"/>
      <c r="H24" s="29">
        <f t="shared" si="3"/>
        <v>21916.5</v>
      </c>
    </row>
    <row r="25" spans="1:8" s="1" customFormat="1" ht="18" customHeight="1">
      <c r="A25" s="24" t="s">
        <v>31</v>
      </c>
      <c r="B25" s="21">
        <v>20</v>
      </c>
      <c r="C25" s="25">
        <v>666.1</v>
      </c>
      <c r="D25" s="24"/>
      <c r="E25" s="25">
        <v>666.1</v>
      </c>
      <c r="F25" s="25">
        <f>1361.1+385+499</f>
        <v>2245.1</v>
      </c>
      <c r="G25" s="26"/>
      <c r="H25" s="29">
        <f t="shared" si="3"/>
        <v>2245.1</v>
      </c>
    </row>
    <row r="26" spans="1:8" s="1" customFormat="1" ht="18" customHeight="1">
      <c r="A26" s="24" t="s">
        <v>32</v>
      </c>
      <c r="B26" s="21">
        <v>21</v>
      </c>
      <c r="C26" s="25"/>
      <c r="D26" s="24"/>
      <c r="E26" s="25">
        <v>0</v>
      </c>
      <c r="F26" s="25"/>
      <c r="G26" s="26"/>
      <c r="H26" s="29">
        <f t="shared" si="3"/>
        <v>0</v>
      </c>
    </row>
    <row r="27" spans="1:8" s="1" customFormat="1" ht="18" customHeight="1">
      <c r="A27" s="24" t="s">
        <v>33</v>
      </c>
      <c r="B27" s="21">
        <v>22</v>
      </c>
      <c r="C27" s="25">
        <v>298</v>
      </c>
      <c r="D27" s="24"/>
      <c r="E27" s="25">
        <v>298</v>
      </c>
      <c r="F27" s="25">
        <f>53.19+1246.5+154.15</f>
        <v>1453.8400000000001</v>
      </c>
      <c r="G27" s="26"/>
      <c r="H27" s="29">
        <f t="shared" si="3"/>
        <v>1453.8400000000001</v>
      </c>
    </row>
    <row r="28" spans="1:8" s="1" customFormat="1" ht="18" customHeight="1">
      <c r="A28" s="24" t="s">
        <v>34</v>
      </c>
      <c r="B28" s="21">
        <v>23</v>
      </c>
      <c r="C28" s="25"/>
      <c r="D28" s="24"/>
      <c r="E28" s="25">
        <v>0</v>
      </c>
      <c r="F28" s="25"/>
      <c r="G28" s="26"/>
      <c r="H28" s="29">
        <f t="shared" si="3"/>
        <v>0</v>
      </c>
    </row>
    <row r="29" spans="1:8" s="1" customFormat="1" ht="18" customHeight="1">
      <c r="A29" s="28" t="s">
        <v>35</v>
      </c>
      <c r="B29" s="21">
        <v>24</v>
      </c>
      <c r="C29" s="25">
        <f aca="true" t="shared" si="4" ref="C29:G29">C16+C23+C27+C28</f>
        <v>174753.5</v>
      </c>
      <c r="D29" s="24"/>
      <c r="E29" s="25">
        <f aca="true" t="shared" si="5" ref="E29:E31">C29+D29</f>
        <v>174753.5</v>
      </c>
      <c r="F29" s="25">
        <f t="shared" si="4"/>
        <v>1029615.44</v>
      </c>
      <c r="G29" s="25">
        <f t="shared" si="4"/>
        <v>76000</v>
      </c>
      <c r="H29" s="31">
        <f t="shared" si="3"/>
        <v>1105615.44</v>
      </c>
    </row>
    <row r="30" spans="1:8" s="1" customFormat="1" ht="39" customHeight="1">
      <c r="A30" s="32" t="s">
        <v>36</v>
      </c>
      <c r="B30" s="21">
        <v>25</v>
      </c>
      <c r="C30" s="25"/>
      <c r="D30" s="24"/>
      <c r="E30" s="25">
        <f t="shared" si="5"/>
        <v>0</v>
      </c>
      <c r="F30" s="25"/>
      <c r="G30" s="26"/>
      <c r="H30" s="29">
        <f t="shared" si="3"/>
        <v>0</v>
      </c>
    </row>
    <row r="31" spans="1:8" s="1" customFormat="1" ht="27.75" customHeight="1">
      <c r="A31" s="32" t="s">
        <v>37</v>
      </c>
      <c r="B31" s="21">
        <v>26</v>
      </c>
      <c r="C31" s="25">
        <f aca="true" t="shared" si="6" ref="C31:G31">C14-C29</f>
        <v>-89549.56999999999</v>
      </c>
      <c r="D31" s="24"/>
      <c r="E31" s="25">
        <f t="shared" si="5"/>
        <v>-89549.56999999999</v>
      </c>
      <c r="F31" s="25">
        <f t="shared" si="6"/>
        <v>-1015113.4099999999</v>
      </c>
      <c r="G31" s="25">
        <f t="shared" si="6"/>
        <v>0</v>
      </c>
      <c r="H31" s="29">
        <f t="shared" si="3"/>
        <v>-1015113.4099999999</v>
      </c>
    </row>
    <row r="32" spans="1:8" s="1" customFormat="1" ht="33.75" customHeight="1">
      <c r="A32" s="33"/>
      <c r="B32" s="3"/>
      <c r="C32" s="4"/>
      <c r="E32" s="4"/>
      <c r="F32" s="4"/>
      <c r="G32" s="6"/>
      <c r="H32" s="34"/>
    </row>
    <row r="33" spans="1:8" s="2" customFormat="1" ht="15">
      <c r="A33" s="35"/>
      <c r="B33" s="36"/>
      <c r="C33" s="37"/>
      <c r="D33" s="35"/>
      <c r="E33" s="38"/>
      <c r="F33" s="37"/>
      <c r="G33" s="39"/>
      <c r="H33" s="39"/>
    </row>
  </sheetData>
  <sheetProtection/>
  <mergeCells count="6">
    <mergeCell ref="A1:H1"/>
    <mergeCell ref="D2:E2"/>
    <mergeCell ref="C4:E4"/>
    <mergeCell ref="F4:H4"/>
    <mergeCell ref="A4:A5"/>
    <mergeCell ref="B4: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晴天</cp:lastModifiedBy>
  <dcterms:created xsi:type="dcterms:W3CDTF">2015-09-22T05:37:34Z</dcterms:created>
  <dcterms:modified xsi:type="dcterms:W3CDTF">2018-04-11T06:25:33Z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